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-acess Usage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AD41" i="1" l="1"/>
  <c r="AE41" i="1"/>
  <c r="AC41" i="1"/>
  <c r="O40" i="1" l="1"/>
  <c r="O4" i="1" l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1" i="1"/>
  <c r="AF32" i="1"/>
  <c r="AF33" i="1"/>
  <c r="AF34" i="1"/>
  <c r="AF35" i="1"/>
  <c r="AF36" i="1"/>
  <c r="AF37" i="1"/>
  <c r="AF38" i="1"/>
  <c r="AF39" i="1"/>
  <c r="AF40" i="1"/>
  <c r="AF3" i="1"/>
  <c r="AB41" i="1" l="1"/>
  <c r="AA41" i="1"/>
  <c r="Z41" i="1"/>
  <c r="Y41" i="1"/>
  <c r="X41" i="1"/>
  <c r="W41" i="1"/>
  <c r="V41" i="1"/>
  <c r="U41" i="1"/>
  <c r="T41" i="1"/>
  <c r="S41" i="1"/>
  <c r="R41" i="1"/>
  <c r="Q41" i="1"/>
  <c r="K6" i="1"/>
  <c r="K41" i="1" s="1"/>
  <c r="J6" i="1"/>
  <c r="J41" i="1" s="1"/>
  <c r="I6" i="1"/>
  <c r="I41" i="1" s="1"/>
  <c r="H6" i="1"/>
  <c r="H41" i="1" s="1"/>
  <c r="G6" i="1"/>
  <c r="G41" i="1" s="1"/>
  <c r="F6" i="1"/>
  <c r="F41" i="1" s="1"/>
  <c r="E6" i="1"/>
  <c r="E41" i="1" s="1"/>
  <c r="D6" i="1"/>
  <c r="D41" i="1" s="1"/>
  <c r="C6" i="1"/>
  <c r="N6" i="1"/>
  <c r="N41" i="1" s="1"/>
  <c r="M6" i="1"/>
  <c r="M41" i="1" s="1"/>
  <c r="L6" i="1"/>
  <c r="L41" i="1" s="1"/>
  <c r="C41" i="1" l="1"/>
  <c r="O6" i="1"/>
  <c r="O41" i="1" s="1"/>
  <c r="AF41" i="1"/>
</calcChain>
</file>

<file path=xl/sharedStrings.xml><?xml version="1.0" encoding="utf-8"?>
<sst xmlns="http://schemas.openxmlformats.org/spreadsheetml/2006/main" count="127" uniqueCount="48">
  <si>
    <t>Report Source</t>
  </si>
  <si>
    <t>Month</t>
  </si>
  <si>
    <t xml:space="preserve">Publisher Admin Portal </t>
  </si>
  <si>
    <t>One Petro</t>
  </si>
  <si>
    <t>RSC</t>
  </si>
  <si>
    <t>ASCE</t>
  </si>
  <si>
    <t>ASME</t>
  </si>
  <si>
    <t>ACM Digital Library</t>
  </si>
  <si>
    <t>IEEE</t>
  </si>
  <si>
    <t>JSTOR</t>
  </si>
  <si>
    <t>IET DL</t>
  </si>
  <si>
    <t xml:space="preserve">Science Direct </t>
  </si>
  <si>
    <t>Scopus</t>
  </si>
  <si>
    <t xml:space="preserve">T AND F </t>
  </si>
  <si>
    <t>World E-Book Library</t>
  </si>
  <si>
    <t>IOP</t>
  </si>
  <si>
    <t>Cambridge  (E-Books)</t>
  </si>
  <si>
    <t>Wiley E-books</t>
  </si>
  <si>
    <t>BLOOMSBURY E-BOOKS LIBRARY</t>
  </si>
  <si>
    <t>EMERALD INSIGHT</t>
  </si>
  <si>
    <t xml:space="preserve">Usage  through Email  </t>
  </si>
  <si>
    <t>ProQuest Engineering e-journals collection</t>
  </si>
  <si>
    <t>ProQuest Management e-journals collection</t>
  </si>
  <si>
    <t>IndiaStat.com</t>
  </si>
  <si>
    <t>SCC Online</t>
  </si>
  <si>
    <t>Hein Online</t>
  </si>
  <si>
    <t>WestLaw</t>
  </si>
  <si>
    <t>Manupatra</t>
  </si>
  <si>
    <t>LexisNexis</t>
  </si>
  <si>
    <t>OGEL Journal</t>
  </si>
  <si>
    <t>Gale Cengage IESTC</t>
  </si>
  <si>
    <t>EBSCO Discovery Service</t>
  </si>
  <si>
    <t>EBSCO database</t>
  </si>
  <si>
    <t>EBSCO e-books (EngineeringCore Collection)</t>
  </si>
  <si>
    <t>EBSCO e-books (Business Collection)</t>
  </si>
  <si>
    <t>EBSCO e-books (IT Core Collection)</t>
  </si>
  <si>
    <t>EBSCO e-books (University Press Collection)</t>
  </si>
  <si>
    <t>McGraw Hill E-books</t>
  </si>
  <si>
    <t>Thomson (e-books)</t>
  </si>
  <si>
    <t>MyLibrary (Pearson E-books)</t>
  </si>
  <si>
    <t>PHI (Kopy Kitab)</t>
  </si>
  <si>
    <t>Oxford E-Books</t>
  </si>
  <si>
    <t>Total</t>
  </si>
  <si>
    <t>Total usage</t>
  </si>
  <si>
    <t>Campus Access</t>
  </si>
  <si>
    <t>Remote Access</t>
  </si>
  <si>
    <t>Remote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</si>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</sst>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-yy;@"/>
    <numFmt numFmtId="165" formatCode="[$-409]mmm\-yy;@"/>
    <numFmt numFmtId="166" formatCode="0;[Red]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rgb="FF4B555E"/>
      <name val="Times New Roman"/>
      <family val="1"/>
    </font>
    <font>
      <b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166" fontId="5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3" fontId="7" fillId="4" borderId="1" xfId="0" applyNumberFormat="1" applyFont="1" applyFill="1" applyBorder="1" applyAlignment="1">
      <alignment horizontal="center" vertical="top"/>
    </xf>
    <xf numFmtId="3" fontId="7" fillId="5" borderId="1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left" vertical="top"/>
    </xf>
    <xf numFmtId="165" fontId="4" fillId="2" borderId="2" xfId="0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/>
    </xf>
    <xf numFmtId="165" fontId="4" fillId="2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topLeftCell="H36" zoomScale="89" zoomScaleNormal="89" workbookViewId="0">
      <selection activeCell="P45" sqref="P45"/>
    </sheetView>
  </sheetViews>
  <sheetFormatPr defaultRowHeight="15" x14ac:dyDescent="0.25"/>
  <cols>
    <col min="1" max="1" width="21.85546875" style="2" bestFit="1" customWidth="1"/>
    <col min="2" max="2" width="18.7109375" style="2" customWidth="1"/>
    <col min="3" max="3" width="7.42578125" style="27" bestFit="1" customWidth="1"/>
    <col min="4" max="4" width="8.5703125" style="27" customWidth="1"/>
    <col min="5" max="5" width="8.28515625" style="27" bestFit="1" customWidth="1"/>
    <col min="6" max="6" width="12.28515625" style="27" customWidth="1"/>
    <col min="7" max="7" width="8" style="29" bestFit="1" customWidth="1"/>
    <col min="8" max="8" width="8.28515625" style="27" bestFit="1" customWidth="1"/>
    <col min="9" max="9" width="9.140625" style="27" customWidth="1"/>
    <col min="10" max="10" width="7.5703125" style="27" bestFit="1" customWidth="1"/>
    <col min="11" max="14" width="9.140625" style="27"/>
    <col min="15" max="19" width="9.140625" style="2"/>
    <col min="20" max="28" width="9.140625" style="2" customWidth="1"/>
    <col min="29" max="31" width="9.140625" style="2"/>
    <col min="32" max="32" width="9.140625" style="33" customWidth="1"/>
    <col min="33" max="16384" width="9.140625" style="2"/>
  </cols>
  <sheetData>
    <row r="1" spans="1:32" s="3" customFormat="1" thickBot="1" x14ac:dyDescent="0.3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58" t="s">
        <v>45</v>
      </c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2" spans="1:32" x14ac:dyDescent="0.25">
      <c r="A2" s="41" t="s">
        <v>0</v>
      </c>
      <c r="B2" s="42" t="s">
        <v>1</v>
      </c>
      <c r="C2" s="43">
        <v>43282</v>
      </c>
      <c r="D2" s="43">
        <v>43313</v>
      </c>
      <c r="E2" s="43">
        <v>43344</v>
      </c>
      <c r="F2" s="43">
        <v>43374</v>
      </c>
      <c r="G2" s="43">
        <v>43405</v>
      </c>
      <c r="H2" s="43">
        <v>43435</v>
      </c>
      <c r="I2" s="43">
        <v>43466</v>
      </c>
      <c r="J2" s="43">
        <v>43497</v>
      </c>
      <c r="K2" s="43">
        <v>43525</v>
      </c>
      <c r="L2" s="43">
        <v>43556</v>
      </c>
      <c r="M2" s="43">
        <v>43586</v>
      </c>
      <c r="N2" s="43">
        <v>43617</v>
      </c>
      <c r="O2" s="56" t="s">
        <v>42</v>
      </c>
      <c r="P2" s="38" t="s">
        <v>1</v>
      </c>
      <c r="Q2" s="39">
        <v>43191</v>
      </c>
      <c r="R2" s="39">
        <v>43221</v>
      </c>
      <c r="S2" s="39">
        <v>43252</v>
      </c>
      <c r="T2" s="39">
        <v>43282</v>
      </c>
      <c r="U2" s="39">
        <v>43313</v>
      </c>
      <c r="V2" s="39">
        <v>43344</v>
      </c>
      <c r="W2" s="39">
        <v>43374</v>
      </c>
      <c r="X2" s="39">
        <v>43405</v>
      </c>
      <c r="Y2" s="39">
        <v>43435</v>
      </c>
      <c r="Z2" s="39">
        <v>43466</v>
      </c>
      <c r="AA2" s="39">
        <v>43497</v>
      </c>
      <c r="AB2" s="39">
        <v>43525</v>
      </c>
      <c r="AC2" s="39">
        <v>43556</v>
      </c>
      <c r="AD2" s="39">
        <v>43586</v>
      </c>
      <c r="AE2" s="39">
        <v>43617</v>
      </c>
      <c r="AF2" s="40" t="s">
        <v>43</v>
      </c>
    </row>
    <row r="3" spans="1:32" ht="28.5" x14ac:dyDescent="0.25">
      <c r="A3" s="4" t="s">
        <v>2</v>
      </c>
      <c r="B3" s="6" t="s">
        <v>3</v>
      </c>
      <c r="C3" s="7">
        <v>584</v>
      </c>
      <c r="D3" s="7">
        <v>497</v>
      </c>
      <c r="E3" s="7">
        <v>626</v>
      </c>
      <c r="F3" s="7">
        <v>487</v>
      </c>
      <c r="G3" s="7">
        <v>229</v>
      </c>
      <c r="H3" s="7">
        <v>189</v>
      </c>
      <c r="I3" s="7">
        <v>351</v>
      </c>
      <c r="J3" s="7">
        <v>666</v>
      </c>
      <c r="K3" s="7">
        <v>114</v>
      </c>
      <c r="L3" s="8">
        <v>517</v>
      </c>
      <c r="M3" s="8">
        <v>190</v>
      </c>
      <c r="N3" s="8">
        <v>142</v>
      </c>
      <c r="O3" s="55">
        <f>SUM(C3:N3)</f>
        <v>4592</v>
      </c>
      <c r="P3" s="6" t="s">
        <v>3</v>
      </c>
      <c r="Q3" s="9">
        <v>137</v>
      </c>
      <c r="R3" s="9">
        <v>378</v>
      </c>
      <c r="S3" s="9">
        <v>212</v>
      </c>
      <c r="T3" s="9">
        <v>27</v>
      </c>
      <c r="U3" s="9">
        <v>20</v>
      </c>
      <c r="V3" s="9">
        <v>31</v>
      </c>
      <c r="W3" s="9">
        <v>30</v>
      </c>
      <c r="X3" s="9">
        <v>15</v>
      </c>
      <c r="Y3" s="9">
        <v>17</v>
      </c>
      <c r="Z3" s="9">
        <v>12</v>
      </c>
      <c r="AA3" s="9">
        <v>7</v>
      </c>
      <c r="AB3" s="9">
        <v>4</v>
      </c>
      <c r="AC3" s="10">
        <v>12</v>
      </c>
      <c r="AD3" s="10">
        <v>11</v>
      </c>
      <c r="AE3" s="10">
        <v>11</v>
      </c>
      <c r="AF3" s="32">
        <f>SUM(Q3:AE3)</f>
        <v>924</v>
      </c>
    </row>
    <row r="4" spans="1:32" x14ac:dyDescent="0.25">
      <c r="A4" s="4" t="s">
        <v>2</v>
      </c>
      <c r="B4" s="6" t="s">
        <v>4</v>
      </c>
      <c r="C4" s="7">
        <v>71</v>
      </c>
      <c r="D4" s="7">
        <v>24</v>
      </c>
      <c r="E4" s="7">
        <v>18</v>
      </c>
      <c r="F4" s="7">
        <v>35</v>
      </c>
      <c r="G4" s="7">
        <v>41</v>
      </c>
      <c r="H4" s="7">
        <v>39</v>
      </c>
      <c r="I4" s="7">
        <v>57</v>
      </c>
      <c r="J4" s="7">
        <v>129</v>
      </c>
      <c r="K4" s="7">
        <v>123</v>
      </c>
      <c r="L4" s="8">
        <v>117</v>
      </c>
      <c r="M4" s="8">
        <v>199</v>
      </c>
      <c r="N4" s="8">
        <v>63</v>
      </c>
      <c r="O4" s="55">
        <f t="shared" ref="O4:O39" si="0">SUM(C4:N4)</f>
        <v>916</v>
      </c>
      <c r="P4" s="6" t="s">
        <v>4</v>
      </c>
      <c r="Q4" s="9">
        <v>3</v>
      </c>
      <c r="R4" s="9">
        <v>54</v>
      </c>
      <c r="S4" s="7"/>
      <c r="T4" s="9">
        <v>8</v>
      </c>
      <c r="U4" s="9">
        <v>2</v>
      </c>
      <c r="V4" s="7"/>
      <c r="W4" s="7"/>
      <c r="X4" s="9">
        <v>2</v>
      </c>
      <c r="Y4" s="9">
        <v>5</v>
      </c>
      <c r="Z4" s="9"/>
      <c r="AA4" s="9">
        <v>2</v>
      </c>
      <c r="AB4" s="9">
        <v>0</v>
      </c>
      <c r="AC4" s="10">
        <v>2</v>
      </c>
      <c r="AD4" s="10"/>
      <c r="AE4" s="10">
        <v>2</v>
      </c>
      <c r="AF4" s="32">
        <f t="shared" ref="AF4:AF40" si="1">SUM(Q4:AE4)</f>
        <v>80</v>
      </c>
    </row>
    <row r="5" spans="1:32" x14ac:dyDescent="0.25">
      <c r="A5" s="4" t="s">
        <v>2</v>
      </c>
      <c r="B5" s="6" t="s">
        <v>5</v>
      </c>
      <c r="C5" s="7">
        <v>165</v>
      </c>
      <c r="D5" s="7">
        <v>109</v>
      </c>
      <c r="E5" s="7">
        <v>82</v>
      </c>
      <c r="F5" s="7">
        <v>3</v>
      </c>
      <c r="G5" s="7">
        <v>10</v>
      </c>
      <c r="H5" s="7">
        <v>10</v>
      </c>
      <c r="I5" s="7">
        <v>7</v>
      </c>
      <c r="J5" s="7">
        <v>13</v>
      </c>
      <c r="K5" s="7">
        <v>31</v>
      </c>
      <c r="L5" s="11">
        <v>23</v>
      </c>
      <c r="M5" s="11">
        <v>14</v>
      </c>
      <c r="N5" s="11">
        <v>1</v>
      </c>
      <c r="O5" s="55">
        <f t="shared" si="0"/>
        <v>468</v>
      </c>
      <c r="P5" s="6" t="s">
        <v>5</v>
      </c>
      <c r="Q5" s="9">
        <v>107</v>
      </c>
      <c r="R5" s="9">
        <v>99</v>
      </c>
      <c r="S5" s="9"/>
      <c r="T5" s="9">
        <v>3</v>
      </c>
      <c r="U5" s="9">
        <v>5</v>
      </c>
      <c r="V5" s="9">
        <v>4</v>
      </c>
      <c r="W5" s="9">
        <v>3</v>
      </c>
      <c r="X5" s="9">
        <v>4</v>
      </c>
      <c r="Y5" s="9">
        <v>8</v>
      </c>
      <c r="Z5" s="9">
        <v>2</v>
      </c>
      <c r="AA5" s="9">
        <v>1</v>
      </c>
      <c r="AB5" s="9">
        <v>2</v>
      </c>
      <c r="AC5" s="10">
        <v>6</v>
      </c>
      <c r="AD5" s="10">
        <v>5</v>
      </c>
      <c r="AE5" s="10">
        <v>2</v>
      </c>
      <c r="AF5" s="32">
        <f t="shared" si="1"/>
        <v>251</v>
      </c>
    </row>
    <row r="6" spans="1:32" x14ac:dyDescent="0.25">
      <c r="A6" s="4" t="s">
        <v>2</v>
      </c>
      <c r="B6" s="6" t="s">
        <v>6</v>
      </c>
      <c r="C6" s="12">
        <f>18</f>
        <v>18</v>
      </c>
      <c r="D6" s="12">
        <f>17</f>
        <v>17</v>
      </c>
      <c r="E6" s="12">
        <f>38</f>
        <v>38</v>
      </c>
      <c r="F6" s="12">
        <f>19</f>
        <v>19</v>
      </c>
      <c r="G6" s="12">
        <f>5</f>
        <v>5</v>
      </c>
      <c r="H6" s="12">
        <f>5</f>
        <v>5</v>
      </c>
      <c r="I6" s="12">
        <f>11</f>
        <v>11</v>
      </c>
      <c r="J6" s="12">
        <f>4</f>
        <v>4</v>
      </c>
      <c r="K6" s="12">
        <f>9</f>
        <v>9</v>
      </c>
      <c r="L6" s="13">
        <f>24</f>
        <v>24</v>
      </c>
      <c r="M6" s="13">
        <f>25</f>
        <v>25</v>
      </c>
      <c r="N6" s="13">
        <f>25</f>
        <v>25</v>
      </c>
      <c r="O6" s="55">
        <f t="shared" si="0"/>
        <v>200</v>
      </c>
      <c r="P6" s="6" t="s">
        <v>6</v>
      </c>
      <c r="Q6" s="9">
        <v>94</v>
      </c>
      <c r="R6" s="9">
        <v>63</v>
      </c>
      <c r="S6" s="9">
        <v>22</v>
      </c>
      <c r="T6" s="9">
        <v>7</v>
      </c>
      <c r="U6" s="9">
        <v>8</v>
      </c>
      <c r="V6" s="9">
        <v>4</v>
      </c>
      <c r="W6" s="9">
        <v>12</v>
      </c>
      <c r="X6" s="9">
        <v>5</v>
      </c>
      <c r="Y6" s="9">
        <v>6</v>
      </c>
      <c r="Z6" s="9">
        <v>5</v>
      </c>
      <c r="AA6" s="9">
        <v>1</v>
      </c>
      <c r="AB6" s="9">
        <v>6</v>
      </c>
      <c r="AC6" s="10">
        <v>0</v>
      </c>
      <c r="AD6" s="10">
        <v>15</v>
      </c>
      <c r="AE6" s="10">
        <v>3</v>
      </c>
      <c r="AF6" s="32">
        <f t="shared" si="1"/>
        <v>251</v>
      </c>
    </row>
    <row r="7" spans="1:32" ht="42.75" x14ac:dyDescent="0.25">
      <c r="A7" s="4" t="s">
        <v>2</v>
      </c>
      <c r="B7" s="6" t="s">
        <v>7</v>
      </c>
      <c r="C7" s="7">
        <v>45</v>
      </c>
      <c r="D7" s="7">
        <v>28</v>
      </c>
      <c r="E7" s="7">
        <v>75</v>
      </c>
      <c r="F7" s="7">
        <v>72</v>
      </c>
      <c r="G7" s="7">
        <v>65</v>
      </c>
      <c r="H7" s="7">
        <v>22</v>
      </c>
      <c r="I7" s="7">
        <v>71</v>
      </c>
      <c r="J7" s="7">
        <v>36</v>
      </c>
      <c r="K7" s="14">
        <v>39</v>
      </c>
      <c r="L7" s="15">
        <v>36</v>
      </c>
      <c r="M7" s="8">
        <v>0</v>
      </c>
      <c r="N7" s="8">
        <v>0</v>
      </c>
      <c r="O7" s="55">
        <f t="shared" si="0"/>
        <v>489</v>
      </c>
      <c r="P7" s="6" t="s">
        <v>7</v>
      </c>
      <c r="Q7" s="9">
        <v>28</v>
      </c>
      <c r="R7" s="9">
        <v>57</v>
      </c>
      <c r="S7" s="9">
        <v>35</v>
      </c>
      <c r="T7" s="9">
        <v>1</v>
      </c>
      <c r="U7" s="9">
        <v>7</v>
      </c>
      <c r="V7" s="9">
        <v>10</v>
      </c>
      <c r="W7" s="9">
        <v>6</v>
      </c>
      <c r="X7" s="9">
        <v>6</v>
      </c>
      <c r="Y7" s="9">
        <v>5</v>
      </c>
      <c r="Z7" s="9">
        <v>11</v>
      </c>
      <c r="AA7" s="9">
        <v>4</v>
      </c>
      <c r="AB7" s="9">
        <v>13</v>
      </c>
      <c r="AC7" s="10">
        <v>12</v>
      </c>
      <c r="AD7" s="16"/>
      <c r="AE7" s="10">
        <v>6</v>
      </c>
      <c r="AF7" s="32">
        <f t="shared" si="1"/>
        <v>201</v>
      </c>
    </row>
    <row r="8" spans="1:32" x14ac:dyDescent="0.25">
      <c r="A8" s="4" t="s">
        <v>2</v>
      </c>
      <c r="B8" s="6" t="s">
        <v>8</v>
      </c>
      <c r="C8" s="17">
        <v>516</v>
      </c>
      <c r="D8" s="17">
        <v>922</v>
      </c>
      <c r="E8" s="17">
        <v>1292</v>
      </c>
      <c r="F8" s="17">
        <v>785</v>
      </c>
      <c r="G8" s="17">
        <v>594</v>
      </c>
      <c r="H8" s="17">
        <v>344</v>
      </c>
      <c r="I8" s="17">
        <v>591</v>
      </c>
      <c r="J8" s="17">
        <v>693</v>
      </c>
      <c r="K8" s="17">
        <v>537</v>
      </c>
      <c r="L8" s="8">
        <v>853</v>
      </c>
      <c r="M8" s="8">
        <v>1241</v>
      </c>
      <c r="N8" s="8">
        <v>1121</v>
      </c>
      <c r="O8" s="55">
        <f t="shared" si="0"/>
        <v>9489</v>
      </c>
      <c r="P8" s="6" t="s">
        <v>8</v>
      </c>
      <c r="Q8" s="9">
        <v>42</v>
      </c>
      <c r="R8" s="9">
        <v>254</v>
      </c>
      <c r="S8" s="9">
        <v>4</v>
      </c>
      <c r="T8" s="9">
        <v>23</v>
      </c>
      <c r="U8" s="9">
        <v>15</v>
      </c>
      <c r="V8" s="9">
        <v>20</v>
      </c>
      <c r="W8" s="9">
        <v>18</v>
      </c>
      <c r="X8" s="9">
        <v>17</v>
      </c>
      <c r="Y8" s="9">
        <v>15</v>
      </c>
      <c r="Z8" s="9">
        <v>32</v>
      </c>
      <c r="AA8" s="9">
        <v>17</v>
      </c>
      <c r="AB8" s="9">
        <v>15</v>
      </c>
      <c r="AC8" s="10">
        <v>30</v>
      </c>
      <c r="AD8" s="10">
        <v>37</v>
      </c>
      <c r="AE8" s="10">
        <v>28</v>
      </c>
      <c r="AF8" s="32">
        <f t="shared" si="1"/>
        <v>567</v>
      </c>
    </row>
    <row r="9" spans="1:32" x14ac:dyDescent="0.25">
      <c r="A9" s="4" t="s">
        <v>2</v>
      </c>
      <c r="B9" s="6" t="s">
        <v>9</v>
      </c>
      <c r="C9" s="17">
        <v>1008</v>
      </c>
      <c r="D9" s="17">
        <v>1003</v>
      </c>
      <c r="E9" s="17">
        <v>2078</v>
      </c>
      <c r="F9" s="17">
        <v>1921</v>
      </c>
      <c r="G9" s="17">
        <v>1796</v>
      </c>
      <c r="H9" s="17">
        <v>1069</v>
      </c>
      <c r="I9" s="17">
        <v>1219</v>
      </c>
      <c r="J9" s="17">
        <v>1551</v>
      </c>
      <c r="K9" s="17">
        <v>1756</v>
      </c>
      <c r="L9" s="52">
        <v>2681</v>
      </c>
      <c r="M9" s="52">
        <v>986</v>
      </c>
      <c r="N9" s="52">
        <v>623</v>
      </c>
      <c r="O9" s="55">
        <f t="shared" si="0"/>
        <v>17691</v>
      </c>
      <c r="P9" s="6" t="s">
        <v>9</v>
      </c>
      <c r="Q9" s="9">
        <v>4482</v>
      </c>
      <c r="R9" s="9">
        <v>2196</v>
      </c>
      <c r="S9" s="9">
        <v>5002</v>
      </c>
      <c r="T9" s="9">
        <v>410</v>
      </c>
      <c r="U9" s="9">
        <v>737</v>
      </c>
      <c r="V9" s="9">
        <v>1163</v>
      </c>
      <c r="W9" s="9">
        <v>1243</v>
      </c>
      <c r="X9" s="9">
        <v>1724</v>
      </c>
      <c r="Y9" s="9">
        <v>1135</v>
      </c>
      <c r="Z9" s="9">
        <v>1455</v>
      </c>
      <c r="AA9" s="9">
        <v>1252</v>
      </c>
      <c r="AB9" s="9">
        <v>1846</v>
      </c>
      <c r="AC9" s="10">
        <v>2459</v>
      </c>
      <c r="AD9" s="10">
        <v>400</v>
      </c>
      <c r="AE9" s="10">
        <v>851</v>
      </c>
      <c r="AF9" s="32">
        <f t="shared" si="1"/>
        <v>26355</v>
      </c>
    </row>
    <row r="10" spans="1:32" x14ac:dyDescent="0.25">
      <c r="A10" s="4" t="s">
        <v>2</v>
      </c>
      <c r="B10" s="6" t="s">
        <v>10</v>
      </c>
      <c r="C10" s="7">
        <v>1</v>
      </c>
      <c r="D10" s="7">
        <v>11</v>
      </c>
      <c r="E10" s="7">
        <v>2</v>
      </c>
      <c r="F10" s="7">
        <v>13</v>
      </c>
      <c r="G10" s="7">
        <v>0</v>
      </c>
      <c r="H10" s="7">
        <v>1</v>
      </c>
      <c r="I10" s="7">
        <v>13</v>
      </c>
      <c r="J10" s="7">
        <v>6</v>
      </c>
      <c r="K10" s="7">
        <v>2</v>
      </c>
      <c r="L10" s="52">
        <v>4</v>
      </c>
      <c r="M10" s="52">
        <v>14</v>
      </c>
      <c r="N10" s="52">
        <v>9</v>
      </c>
      <c r="O10" s="55">
        <f t="shared" si="0"/>
        <v>76</v>
      </c>
      <c r="P10" s="6" t="s">
        <v>10</v>
      </c>
      <c r="Q10" s="9">
        <v>57</v>
      </c>
      <c r="R10" s="9">
        <v>7</v>
      </c>
      <c r="S10" s="9">
        <v>27</v>
      </c>
      <c r="T10" s="9">
        <v>3</v>
      </c>
      <c r="U10" s="9">
        <v>4</v>
      </c>
      <c r="V10" s="9">
        <v>4</v>
      </c>
      <c r="W10" s="9">
        <v>6</v>
      </c>
      <c r="X10" s="9">
        <v>5</v>
      </c>
      <c r="Y10" s="9"/>
      <c r="Z10" s="9">
        <v>2</v>
      </c>
      <c r="AA10" s="9">
        <v>4</v>
      </c>
      <c r="AB10" s="9">
        <v>3</v>
      </c>
      <c r="AC10" s="10">
        <v>3</v>
      </c>
      <c r="AD10" s="10">
        <v>6</v>
      </c>
      <c r="AE10" s="10">
        <v>5</v>
      </c>
      <c r="AF10" s="32">
        <f t="shared" si="1"/>
        <v>136</v>
      </c>
    </row>
    <row r="11" spans="1:32" ht="28.5" x14ac:dyDescent="0.25">
      <c r="A11" s="4" t="s">
        <v>2</v>
      </c>
      <c r="B11" s="6" t="s">
        <v>11</v>
      </c>
      <c r="C11" s="7">
        <v>3060</v>
      </c>
      <c r="D11" s="7">
        <v>4454</v>
      </c>
      <c r="E11" s="7">
        <v>5594</v>
      </c>
      <c r="F11" s="7">
        <v>4524</v>
      </c>
      <c r="G11" s="7">
        <v>2307</v>
      </c>
      <c r="H11" s="7">
        <v>1703</v>
      </c>
      <c r="I11" s="7">
        <v>11241</v>
      </c>
      <c r="J11" s="7">
        <v>12889</v>
      </c>
      <c r="K11" s="7">
        <v>10889</v>
      </c>
      <c r="L11" s="52">
        <v>10235</v>
      </c>
      <c r="M11" s="52">
        <v>11621</v>
      </c>
      <c r="N11" s="52">
        <v>24222</v>
      </c>
      <c r="O11" s="55">
        <f t="shared" si="0"/>
        <v>102739</v>
      </c>
      <c r="P11" s="6" t="s">
        <v>11</v>
      </c>
      <c r="Q11" s="9">
        <v>123</v>
      </c>
      <c r="R11" s="9">
        <v>93</v>
      </c>
      <c r="S11" s="9">
        <v>33</v>
      </c>
      <c r="T11" s="9">
        <v>41</v>
      </c>
      <c r="U11" s="9">
        <v>45</v>
      </c>
      <c r="V11" s="9">
        <v>161</v>
      </c>
      <c r="W11" s="9">
        <v>171</v>
      </c>
      <c r="X11" s="9">
        <v>109</v>
      </c>
      <c r="Y11" s="9">
        <v>114</v>
      </c>
      <c r="Z11" s="9">
        <v>127</v>
      </c>
      <c r="AA11" s="9">
        <v>91</v>
      </c>
      <c r="AB11" s="9">
        <v>69</v>
      </c>
      <c r="AC11" s="10">
        <v>112</v>
      </c>
      <c r="AD11" s="10">
        <v>134</v>
      </c>
      <c r="AE11" s="10">
        <v>151</v>
      </c>
      <c r="AF11" s="32">
        <f t="shared" si="1"/>
        <v>1574</v>
      </c>
    </row>
    <row r="12" spans="1:32" x14ac:dyDescent="0.25">
      <c r="A12" s="4" t="s">
        <v>2</v>
      </c>
      <c r="B12" s="6" t="s">
        <v>12</v>
      </c>
      <c r="C12" s="7">
        <v>520</v>
      </c>
      <c r="D12" s="7">
        <v>811</v>
      </c>
      <c r="E12" s="7">
        <v>744</v>
      </c>
      <c r="F12" s="7">
        <v>594</v>
      </c>
      <c r="G12" s="7">
        <v>332</v>
      </c>
      <c r="H12" s="7">
        <v>244</v>
      </c>
      <c r="I12" s="7">
        <v>1058</v>
      </c>
      <c r="J12" s="7">
        <v>658</v>
      </c>
      <c r="K12" s="7">
        <v>489</v>
      </c>
      <c r="L12" s="52">
        <v>818</v>
      </c>
      <c r="M12" s="52">
        <v>785</v>
      </c>
      <c r="N12" s="52">
        <v>512</v>
      </c>
      <c r="O12" s="55">
        <f t="shared" si="0"/>
        <v>7565</v>
      </c>
      <c r="P12" s="6" t="s">
        <v>12</v>
      </c>
      <c r="Q12" s="9">
        <v>52</v>
      </c>
      <c r="R12" s="9">
        <v>431</v>
      </c>
      <c r="S12" s="9">
        <v>191</v>
      </c>
      <c r="T12" s="9">
        <v>56</v>
      </c>
      <c r="U12" s="9">
        <v>77</v>
      </c>
      <c r="V12" s="9">
        <v>235</v>
      </c>
      <c r="W12" s="9">
        <v>145</v>
      </c>
      <c r="X12" s="9">
        <v>70</v>
      </c>
      <c r="Y12" s="9">
        <v>83</v>
      </c>
      <c r="Z12" s="9">
        <v>142</v>
      </c>
      <c r="AA12" s="9">
        <v>59</v>
      </c>
      <c r="AB12" s="9">
        <v>32</v>
      </c>
      <c r="AC12" s="10">
        <v>42</v>
      </c>
      <c r="AD12" s="10">
        <v>46</v>
      </c>
      <c r="AE12" s="10">
        <v>41</v>
      </c>
      <c r="AF12" s="32">
        <f t="shared" si="1"/>
        <v>1702</v>
      </c>
    </row>
    <row r="13" spans="1:32" ht="28.5" x14ac:dyDescent="0.25">
      <c r="A13" s="4" t="s">
        <v>2</v>
      </c>
      <c r="B13" s="6" t="s">
        <v>13</v>
      </c>
      <c r="C13" s="7">
        <v>302</v>
      </c>
      <c r="D13" s="7">
        <v>458</v>
      </c>
      <c r="E13" s="7">
        <v>201</v>
      </c>
      <c r="F13" s="7">
        <v>242</v>
      </c>
      <c r="G13" s="7">
        <v>104</v>
      </c>
      <c r="H13" s="7">
        <v>126</v>
      </c>
      <c r="I13" s="7">
        <v>290</v>
      </c>
      <c r="J13" s="7">
        <v>453</v>
      </c>
      <c r="K13" s="7">
        <v>226</v>
      </c>
      <c r="L13" s="53">
        <v>388</v>
      </c>
      <c r="M13" s="53">
        <v>566</v>
      </c>
      <c r="N13" s="53">
        <v>713</v>
      </c>
      <c r="O13" s="55">
        <f t="shared" si="0"/>
        <v>4069</v>
      </c>
      <c r="P13" s="6" t="s">
        <v>13</v>
      </c>
      <c r="Q13" s="9">
        <v>16</v>
      </c>
      <c r="R13" s="9">
        <v>15</v>
      </c>
      <c r="S13" s="9"/>
      <c r="T13" s="9">
        <v>5</v>
      </c>
      <c r="U13" s="9">
        <v>4</v>
      </c>
      <c r="V13" s="9">
        <v>9</v>
      </c>
      <c r="W13" s="9">
        <v>15</v>
      </c>
      <c r="X13" s="9">
        <v>11</v>
      </c>
      <c r="Y13" s="9">
        <v>9</v>
      </c>
      <c r="Z13" s="9">
        <v>5</v>
      </c>
      <c r="AA13" s="9">
        <v>13</v>
      </c>
      <c r="AB13" s="9">
        <v>15</v>
      </c>
      <c r="AC13" s="10"/>
      <c r="AD13" s="10"/>
      <c r="AE13" s="10">
        <v>53</v>
      </c>
      <c r="AF13" s="32">
        <f t="shared" si="1"/>
        <v>170</v>
      </c>
    </row>
    <row r="14" spans="1:32" ht="42.75" x14ac:dyDescent="0.25">
      <c r="A14" s="4" t="s">
        <v>2</v>
      </c>
      <c r="B14" s="6" t="s">
        <v>14</v>
      </c>
      <c r="C14" s="7">
        <v>563</v>
      </c>
      <c r="D14" s="7">
        <v>575</v>
      </c>
      <c r="E14" s="7">
        <v>1189</v>
      </c>
      <c r="F14" s="7">
        <v>441</v>
      </c>
      <c r="G14" s="7">
        <v>650</v>
      </c>
      <c r="H14" s="7">
        <v>177</v>
      </c>
      <c r="I14" s="7">
        <v>234</v>
      </c>
      <c r="J14" s="7">
        <v>270</v>
      </c>
      <c r="K14" s="7">
        <v>656</v>
      </c>
      <c r="L14" s="54">
        <v>161</v>
      </c>
      <c r="M14" s="54">
        <v>582</v>
      </c>
      <c r="N14" s="54">
        <v>151</v>
      </c>
      <c r="O14" s="55">
        <f t="shared" si="0"/>
        <v>5649</v>
      </c>
      <c r="P14" s="6" t="s">
        <v>14</v>
      </c>
      <c r="Q14" s="9">
        <v>180</v>
      </c>
      <c r="R14" s="9">
        <v>75</v>
      </c>
      <c r="S14" s="9">
        <v>39</v>
      </c>
      <c r="T14" s="9">
        <v>14</v>
      </c>
      <c r="U14" s="9">
        <v>22</v>
      </c>
      <c r="V14" s="9">
        <v>34</v>
      </c>
      <c r="W14" s="9">
        <v>27</v>
      </c>
      <c r="X14" s="9">
        <v>23</v>
      </c>
      <c r="Y14" s="9">
        <v>12</v>
      </c>
      <c r="Z14" s="9">
        <v>14</v>
      </c>
      <c r="AA14" s="9">
        <v>12</v>
      </c>
      <c r="AB14" s="9">
        <v>16</v>
      </c>
      <c r="AC14" s="1">
        <v>15</v>
      </c>
      <c r="AD14" s="1">
        <v>21</v>
      </c>
      <c r="AE14" s="1">
        <v>10</v>
      </c>
      <c r="AF14" s="32">
        <f t="shared" si="1"/>
        <v>514</v>
      </c>
    </row>
    <row r="15" spans="1:32" x14ac:dyDescent="0.25">
      <c r="A15" s="4" t="s">
        <v>2</v>
      </c>
      <c r="B15" s="6" t="s">
        <v>15</v>
      </c>
      <c r="C15" s="7">
        <v>21</v>
      </c>
      <c r="D15" s="7">
        <v>44</v>
      </c>
      <c r="E15" s="7">
        <v>64</v>
      </c>
      <c r="F15" s="7">
        <v>48</v>
      </c>
      <c r="G15" s="7">
        <v>16</v>
      </c>
      <c r="H15" s="7">
        <v>17</v>
      </c>
      <c r="I15" s="7">
        <v>38</v>
      </c>
      <c r="J15" s="7">
        <v>57</v>
      </c>
      <c r="K15" s="7">
        <v>31</v>
      </c>
      <c r="L15" s="52">
        <v>18</v>
      </c>
      <c r="M15" s="52">
        <v>2</v>
      </c>
      <c r="N15" s="52">
        <v>0</v>
      </c>
      <c r="O15" s="55">
        <f t="shared" si="0"/>
        <v>356</v>
      </c>
      <c r="P15" s="20" t="s">
        <v>15</v>
      </c>
      <c r="Q15" s="9">
        <v>3</v>
      </c>
      <c r="R15" s="9">
        <v>1</v>
      </c>
      <c r="S15" s="9">
        <v>1</v>
      </c>
      <c r="T15" s="9"/>
      <c r="U15" s="9">
        <v>1</v>
      </c>
      <c r="V15" s="9">
        <v>2</v>
      </c>
      <c r="W15" s="9">
        <v>2</v>
      </c>
      <c r="X15" s="9">
        <v>3</v>
      </c>
      <c r="Y15" s="9">
        <v>1</v>
      </c>
      <c r="Z15" s="9">
        <v>1</v>
      </c>
      <c r="AA15" s="7"/>
      <c r="AB15" s="7"/>
      <c r="AC15" s="10">
        <v>2</v>
      </c>
      <c r="AD15" s="10"/>
      <c r="AE15" s="10">
        <v>1</v>
      </c>
      <c r="AF15" s="32">
        <f t="shared" si="1"/>
        <v>18</v>
      </c>
    </row>
    <row r="16" spans="1:32" ht="42.75" x14ac:dyDescent="0.25">
      <c r="A16" s="4" t="s">
        <v>2</v>
      </c>
      <c r="B16" s="6" t="s">
        <v>16</v>
      </c>
      <c r="C16" s="7">
        <v>195</v>
      </c>
      <c r="D16" s="7">
        <v>171</v>
      </c>
      <c r="E16" s="7">
        <v>103</v>
      </c>
      <c r="F16" s="7">
        <v>122</v>
      </c>
      <c r="G16" s="7">
        <v>186</v>
      </c>
      <c r="H16" s="7">
        <v>24</v>
      </c>
      <c r="I16" s="7">
        <v>3</v>
      </c>
      <c r="J16" s="7">
        <v>1</v>
      </c>
      <c r="K16" s="7">
        <v>24</v>
      </c>
      <c r="L16" s="52">
        <v>163</v>
      </c>
      <c r="M16" s="52">
        <v>42</v>
      </c>
      <c r="N16" s="52">
        <v>0</v>
      </c>
      <c r="O16" s="55">
        <f t="shared" si="0"/>
        <v>1034</v>
      </c>
      <c r="P16" s="6" t="s">
        <v>16</v>
      </c>
      <c r="Q16" s="9">
        <v>164</v>
      </c>
      <c r="R16" s="9">
        <v>114</v>
      </c>
      <c r="S16" s="9">
        <v>120</v>
      </c>
      <c r="T16" s="9">
        <v>29</v>
      </c>
      <c r="U16" s="9">
        <v>21</v>
      </c>
      <c r="V16" s="9">
        <v>38</v>
      </c>
      <c r="W16" s="9">
        <v>25</v>
      </c>
      <c r="X16" s="9">
        <v>14</v>
      </c>
      <c r="Y16" s="9">
        <v>29</v>
      </c>
      <c r="Z16" s="9">
        <v>23</v>
      </c>
      <c r="AA16" s="9">
        <v>18</v>
      </c>
      <c r="AB16" s="9">
        <v>23</v>
      </c>
      <c r="AC16" s="10">
        <v>36</v>
      </c>
      <c r="AD16" s="10">
        <v>30</v>
      </c>
      <c r="AE16" s="10">
        <v>7</v>
      </c>
      <c r="AF16" s="32">
        <f t="shared" si="1"/>
        <v>691</v>
      </c>
    </row>
    <row r="17" spans="1:32" ht="28.5" x14ac:dyDescent="0.25">
      <c r="A17" s="4" t="s">
        <v>2</v>
      </c>
      <c r="B17" s="6" t="s">
        <v>17</v>
      </c>
      <c r="C17" s="7">
        <v>380</v>
      </c>
      <c r="D17" s="7">
        <v>519</v>
      </c>
      <c r="E17" s="7">
        <v>120</v>
      </c>
      <c r="F17" s="7">
        <v>185</v>
      </c>
      <c r="G17" s="7">
        <v>69</v>
      </c>
      <c r="H17" s="7">
        <v>27</v>
      </c>
      <c r="I17" s="7">
        <v>264</v>
      </c>
      <c r="J17" s="7">
        <v>157</v>
      </c>
      <c r="K17" s="7">
        <v>270</v>
      </c>
      <c r="L17" s="52">
        <v>524</v>
      </c>
      <c r="M17" s="52">
        <v>181</v>
      </c>
      <c r="N17" s="52">
        <v>112</v>
      </c>
      <c r="O17" s="55">
        <f t="shared" si="0"/>
        <v>2808</v>
      </c>
      <c r="P17" s="6" t="s">
        <v>17</v>
      </c>
      <c r="Q17" s="9">
        <v>24</v>
      </c>
      <c r="R17" s="9">
        <v>24</v>
      </c>
      <c r="S17" s="9">
        <v>8</v>
      </c>
      <c r="T17" s="9">
        <v>15</v>
      </c>
      <c r="U17" s="9">
        <v>7</v>
      </c>
      <c r="V17" s="9">
        <v>16</v>
      </c>
      <c r="W17" s="9">
        <v>17</v>
      </c>
      <c r="X17" s="9">
        <v>13</v>
      </c>
      <c r="Y17" s="9">
        <v>7</v>
      </c>
      <c r="Z17" s="9">
        <v>9</v>
      </c>
      <c r="AA17" s="9">
        <v>10</v>
      </c>
      <c r="AB17" s="9">
        <v>18</v>
      </c>
      <c r="AC17" s="1">
        <v>20</v>
      </c>
      <c r="AD17" s="1">
        <v>18</v>
      </c>
      <c r="AE17" s="1">
        <v>6</v>
      </c>
      <c r="AF17" s="32">
        <f t="shared" si="1"/>
        <v>212</v>
      </c>
    </row>
    <row r="18" spans="1:32" ht="85.5" x14ac:dyDescent="0.25">
      <c r="A18" s="4" t="s">
        <v>2</v>
      </c>
      <c r="B18" s="6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93</v>
      </c>
      <c r="H18" s="7">
        <v>13</v>
      </c>
      <c r="I18" s="7">
        <v>21</v>
      </c>
      <c r="J18" s="7">
        <v>3</v>
      </c>
      <c r="K18" s="7">
        <v>25</v>
      </c>
      <c r="L18" s="18">
        <v>72</v>
      </c>
      <c r="M18" s="18">
        <v>119</v>
      </c>
      <c r="N18" s="18">
        <v>5</v>
      </c>
      <c r="O18" s="55">
        <f t="shared" si="0"/>
        <v>351</v>
      </c>
      <c r="P18" s="6" t="s">
        <v>18</v>
      </c>
      <c r="Q18" s="9">
        <v>0</v>
      </c>
      <c r="R18" s="9">
        <v>0</v>
      </c>
      <c r="S18" s="9">
        <v>0</v>
      </c>
      <c r="T18" s="9">
        <v>0</v>
      </c>
      <c r="U18" s="9">
        <v>12</v>
      </c>
      <c r="V18" s="9">
        <v>15</v>
      </c>
      <c r="W18" s="9">
        <v>11</v>
      </c>
      <c r="X18" s="9">
        <v>19</v>
      </c>
      <c r="Y18" s="9">
        <v>28</v>
      </c>
      <c r="Z18" s="9">
        <v>33</v>
      </c>
      <c r="AA18" s="9">
        <v>38</v>
      </c>
      <c r="AB18" s="9">
        <v>36</v>
      </c>
      <c r="AC18" s="1">
        <v>34</v>
      </c>
      <c r="AD18" s="1">
        <v>38</v>
      </c>
      <c r="AE18" s="1">
        <v>31</v>
      </c>
      <c r="AF18" s="32">
        <f t="shared" si="1"/>
        <v>295</v>
      </c>
    </row>
    <row r="19" spans="1:32" ht="57" x14ac:dyDescent="0.25">
      <c r="A19" s="26" t="s">
        <v>2</v>
      </c>
      <c r="B19" s="6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35">
        <v>9</v>
      </c>
      <c r="J19" s="35">
        <v>104</v>
      </c>
      <c r="K19" s="35">
        <v>193</v>
      </c>
      <c r="L19" s="18">
        <v>317</v>
      </c>
      <c r="M19" s="18">
        <v>164</v>
      </c>
      <c r="N19" s="18">
        <v>44</v>
      </c>
      <c r="O19" s="55">
        <f t="shared" si="0"/>
        <v>831</v>
      </c>
      <c r="P19" s="6" t="s">
        <v>19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8</v>
      </c>
      <c r="AC19" s="1">
        <v>6</v>
      </c>
      <c r="AD19" s="1">
        <v>35</v>
      </c>
      <c r="AE19" s="1">
        <v>22</v>
      </c>
      <c r="AF19" s="32">
        <f t="shared" si="1"/>
        <v>71</v>
      </c>
    </row>
    <row r="20" spans="1:32" ht="99.75" x14ac:dyDescent="0.25">
      <c r="A20" s="4" t="s">
        <v>20</v>
      </c>
      <c r="B20" s="6" t="s">
        <v>21</v>
      </c>
      <c r="C20" s="7"/>
      <c r="D20" s="7"/>
      <c r="E20" s="7">
        <v>4</v>
      </c>
      <c r="F20" s="7">
        <v>10</v>
      </c>
      <c r="G20" s="7">
        <v>3</v>
      </c>
      <c r="H20" s="7">
        <v>15</v>
      </c>
      <c r="I20" s="7">
        <v>12</v>
      </c>
      <c r="J20" s="7">
        <v>20</v>
      </c>
      <c r="K20" s="7">
        <v>2</v>
      </c>
      <c r="L20" s="11">
        <v>12</v>
      </c>
      <c r="M20" s="11">
        <v>16</v>
      </c>
      <c r="N20" s="11">
        <v>0</v>
      </c>
      <c r="O20" s="55">
        <f t="shared" si="0"/>
        <v>94</v>
      </c>
      <c r="P20" s="6" t="s">
        <v>21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"/>
      <c r="AD20" s="1"/>
      <c r="AE20" s="1"/>
      <c r="AF20" s="32">
        <f t="shared" si="1"/>
        <v>0</v>
      </c>
    </row>
    <row r="21" spans="1:32" ht="99.75" x14ac:dyDescent="0.25">
      <c r="A21" s="4" t="s">
        <v>20</v>
      </c>
      <c r="B21" s="6" t="s">
        <v>22</v>
      </c>
      <c r="C21" s="7">
        <v>32</v>
      </c>
      <c r="D21" s="7">
        <v>15</v>
      </c>
      <c r="E21" s="7">
        <v>11</v>
      </c>
      <c r="F21" s="7">
        <v>16</v>
      </c>
      <c r="G21" s="7">
        <v>16</v>
      </c>
      <c r="H21" s="7">
        <v>19</v>
      </c>
      <c r="I21" s="7">
        <v>26</v>
      </c>
      <c r="J21" s="7">
        <v>38</v>
      </c>
      <c r="K21" s="7">
        <v>24</v>
      </c>
      <c r="L21" s="11">
        <v>16</v>
      </c>
      <c r="M21" s="11">
        <v>37</v>
      </c>
      <c r="N21" s="11">
        <v>61</v>
      </c>
      <c r="O21" s="55">
        <f t="shared" si="0"/>
        <v>311</v>
      </c>
      <c r="P21" s="6" t="s">
        <v>22</v>
      </c>
      <c r="Q21" s="9">
        <v>111</v>
      </c>
      <c r="R21" s="9">
        <v>154</v>
      </c>
      <c r="S21" s="9">
        <v>79</v>
      </c>
      <c r="T21" s="9">
        <v>56</v>
      </c>
      <c r="U21" s="9">
        <v>11</v>
      </c>
      <c r="V21" s="9">
        <v>10</v>
      </c>
      <c r="W21" s="9">
        <v>10</v>
      </c>
      <c r="X21" s="9"/>
      <c r="Y21" s="9"/>
      <c r="Z21" s="9">
        <v>17</v>
      </c>
      <c r="AA21" s="9">
        <v>83</v>
      </c>
      <c r="AB21" s="9">
        <v>53</v>
      </c>
      <c r="AC21" s="10">
        <v>70</v>
      </c>
      <c r="AD21" s="10">
        <v>71</v>
      </c>
      <c r="AE21" s="10">
        <v>63</v>
      </c>
      <c r="AF21" s="32">
        <f t="shared" si="1"/>
        <v>788</v>
      </c>
    </row>
    <row r="22" spans="1:32" ht="28.5" x14ac:dyDescent="0.25">
      <c r="A22" s="4" t="s">
        <v>20</v>
      </c>
      <c r="B22" s="6" t="s">
        <v>23</v>
      </c>
      <c r="C22" s="7">
        <v>22</v>
      </c>
      <c r="D22" s="7">
        <v>48</v>
      </c>
      <c r="E22" s="7">
        <v>177</v>
      </c>
      <c r="F22" s="7">
        <v>73</v>
      </c>
      <c r="G22" s="7">
        <v>120</v>
      </c>
      <c r="H22" s="7">
        <v>115</v>
      </c>
      <c r="I22" s="7">
        <v>39</v>
      </c>
      <c r="J22" s="7">
        <v>78</v>
      </c>
      <c r="K22" s="7">
        <v>57</v>
      </c>
      <c r="L22" s="8">
        <v>68</v>
      </c>
      <c r="M22" s="8">
        <v>59</v>
      </c>
      <c r="N22" s="8">
        <v>27</v>
      </c>
      <c r="O22" s="55">
        <f t="shared" si="0"/>
        <v>883</v>
      </c>
      <c r="P22" s="6" t="s">
        <v>23</v>
      </c>
      <c r="Q22" s="9">
        <v>147</v>
      </c>
      <c r="R22" s="9">
        <v>46</v>
      </c>
      <c r="S22" s="9"/>
      <c r="T22" s="9">
        <v>8</v>
      </c>
      <c r="U22" s="9">
        <v>4</v>
      </c>
      <c r="V22" s="9">
        <v>19</v>
      </c>
      <c r="W22" s="9">
        <v>8</v>
      </c>
      <c r="X22" s="9">
        <v>6</v>
      </c>
      <c r="Y22" s="9">
        <v>1</v>
      </c>
      <c r="Z22" s="9">
        <v>13</v>
      </c>
      <c r="AA22" s="9">
        <v>6</v>
      </c>
      <c r="AB22" s="9">
        <v>48</v>
      </c>
      <c r="AC22" s="10">
        <v>20</v>
      </c>
      <c r="AD22" s="10">
        <v>6</v>
      </c>
      <c r="AE22" s="10">
        <v>4</v>
      </c>
      <c r="AF22" s="32">
        <f t="shared" si="1"/>
        <v>336</v>
      </c>
    </row>
    <row r="23" spans="1:32" ht="28.5" x14ac:dyDescent="0.25">
      <c r="A23" s="4" t="s">
        <v>20</v>
      </c>
      <c r="B23" s="6" t="s">
        <v>24</v>
      </c>
      <c r="C23" s="7">
        <v>14198</v>
      </c>
      <c r="D23" s="7">
        <v>18838</v>
      </c>
      <c r="E23" s="7">
        <v>17735</v>
      </c>
      <c r="F23" s="7">
        <v>8759</v>
      </c>
      <c r="G23" s="7">
        <v>4868</v>
      </c>
      <c r="H23" s="7">
        <v>6704</v>
      </c>
      <c r="I23" s="21">
        <v>14677</v>
      </c>
      <c r="J23" s="21">
        <v>16207</v>
      </c>
      <c r="K23" s="21">
        <v>9925</v>
      </c>
      <c r="L23" s="8">
        <v>11393</v>
      </c>
      <c r="M23" s="8">
        <v>2067</v>
      </c>
      <c r="N23" s="8">
        <v>3449</v>
      </c>
      <c r="O23" s="55">
        <f t="shared" si="0"/>
        <v>128820</v>
      </c>
      <c r="P23" s="6" t="s">
        <v>24</v>
      </c>
      <c r="Q23" s="9">
        <v>1093</v>
      </c>
      <c r="R23" s="9">
        <v>716</v>
      </c>
      <c r="S23" s="9">
        <v>2142</v>
      </c>
      <c r="T23" s="9">
        <v>1772</v>
      </c>
      <c r="U23" s="9">
        <v>3471</v>
      </c>
      <c r="V23" s="9">
        <v>8097</v>
      </c>
      <c r="W23" s="9">
        <v>4587</v>
      </c>
      <c r="X23" s="9">
        <v>4010</v>
      </c>
      <c r="Y23" s="9">
        <v>3900</v>
      </c>
      <c r="Z23" s="9">
        <v>17190</v>
      </c>
      <c r="AA23" s="9">
        <v>7918</v>
      </c>
      <c r="AB23" s="9">
        <v>5203</v>
      </c>
      <c r="AC23" s="10">
        <v>2177</v>
      </c>
      <c r="AD23" s="10">
        <v>796</v>
      </c>
      <c r="AE23" s="10">
        <v>3253</v>
      </c>
      <c r="AF23" s="32">
        <f t="shared" si="1"/>
        <v>66325</v>
      </c>
    </row>
    <row r="24" spans="1:32" ht="28.5" x14ac:dyDescent="0.25">
      <c r="A24" s="4" t="s">
        <v>20</v>
      </c>
      <c r="B24" s="6" t="s">
        <v>25</v>
      </c>
      <c r="C24" s="19">
        <v>8136</v>
      </c>
      <c r="D24" s="19">
        <v>5489</v>
      </c>
      <c r="E24" s="19">
        <v>13273</v>
      </c>
      <c r="F24" s="19">
        <v>11725</v>
      </c>
      <c r="G24" s="19">
        <v>13240</v>
      </c>
      <c r="H24" s="19">
        <v>8872</v>
      </c>
      <c r="I24" s="19">
        <v>15460</v>
      </c>
      <c r="J24" s="19">
        <v>14088</v>
      </c>
      <c r="K24" s="19">
        <v>11263</v>
      </c>
      <c r="L24" s="22">
        <v>8550</v>
      </c>
      <c r="M24" s="22">
        <v>2804</v>
      </c>
      <c r="N24" s="22">
        <v>3462</v>
      </c>
      <c r="O24" s="55">
        <f t="shared" si="0"/>
        <v>116362</v>
      </c>
      <c r="P24" s="6" t="s">
        <v>25</v>
      </c>
      <c r="Q24" s="9">
        <v>992</v>
      </c>
      <c r="R24" s="9">
        <v>145</v>
      </c>
      <c r="S24" s="9">
        <v>898</v>
      </c>
      <c r="T24" s="9">
        <v>156</v>
      </c>
      <c r="U24" s="9">
        <v>154</v>
      </c>
      <c r="V24" s="9">
        <v>205</v>
      </c>
      <c r="W24" s="9">
        <v>173</v>
      </c>
      <c r="X24" s="9">
        <v>281</v>
      </c>
      <c r="Y24" s="9">
        <v>246</v>
      </c>
      <c r="Z24" s="9">
        <v>416</v>
      </c>
      <c r="AA24" s="9">
        <v>367</v>
      </c>
      <c r="AB24" s="9">
        <v>347</v>
      </c>
      <c r="AC24" s="10">
        <v>410</v>
      </c>
      <c r="AD24" s="10">
        <v>91</v>
      </c>
      <c r="AE24" s="10">
        <v>202</v>
      </c>
      <c r="AF24" s="32">
        <f t="shared" si="1"/>
        <v>5083</v>
      </c>
    </row>
    <row r="25" spans="1:32" x14ac:dyDescent="0.25">
      <c r="A25" s="4" t="s">
        <v>20</v>
      </c>
      <c r="B25" s="6" t="s">
        <v>26</v>
      </c>
      <c r="C25" s="19">
        <v>5436</v>
      </c>
      <c r="D25" s="19">
        <v>9016</v>
      </c>
      <c r="E25" s="19">
        <v>9767</v>
      </c>
      <c r="F25" s="19">
        <v>5394</v>
      </c>
      <c r="G25" s="19">
        <v>6747</v>
      </c>
      <c r="H25" s="19">
        <v>4451</v>
      </c>
      <c r="I25" s="19">
        <v>12213</v>
      </c>
      <c r="J25" s="19">
        <v>6276</v>
      </c>
      <c r="K25" s="21">
        <v>5824</v>
      </c>
      <c r="L25" s="36">
        <v>6097</v>
      </c>
      <c r="M25" s="37">
        <v>573</v>
      </c>
      <c r="N25" s="36">
        <v>600</v>
      </c>
      <c r="O25" s="55">
        <f t="shared" si="0"/>
        <v>72394</v>
      </c>
      <c r="P25" s="20" t="s">
        <v>26</v>
      </c>
      <c r="Q25" s="9">
        <v>276</v>
      </c>
      <c r="R25" s="9">
        <v>314</v>
      </c>
      <c r="S25" s="9">
        <v>139</v>
      </c>
      <c r="T25" s="9">
        <v>188</v>
      </c>
      <c r="U25" s="9">
        <v>459</v>
      </c>
      <c r="V25" s="9">
        <v>654</v>
      </c>
      <c r="W25" s="9">
        <v>384</v>
      </c>
      <c r="X25" s="9">
        <v>471</v>
      </c>
      <c r="Y25" s="9">
        <v>475</v>
      </c>
      <c r="Z25" s="9">
        <v>1041</v>
      </c>
      <c r="AA25" s="9">
        <v>646</v>
      </c>
      <c r="AB25" s="9">
        <v>542</v>
      </c>
      <c r="AC25" s="10">
        <v>684</v>
      </c>
      <c r="AD25" s="10">
        <v>122</v>
      </c>
      <c r="AE25" s="10">
        <v>641</v>
      </c>
      <c r="AF25" s="32">
        <f t="shared" si="1"/>
        <v>7036</v>
      </c>
    </row>
    <row r="26" spans="1:32" ht="28.5" x14ac:dyDescent="0.25">
      <c r="A26" s="4" t="s">
        <v>20</v>
      </c>
      <c r="B26" s="6" t="s">
        <v>27</v>
      </c>
      <c r="C26" s="7">
        <v>8339</v>
      </c>
      <c r="D26" s="7">
        <v>6238</v>
      </c>
      <c r="E26" s="7">
        <v>5512</v>
      </c>
      <c r="F26" s="7">
        <v>2893</v>
      </c>
      <c r="G26" s="7">
        <v>2035</v>
      </c>
      <c r="H26" s="7">
        <v>1662</v>
      </c>
      <c r="I26" s="7">
        <v>11476</v>
      </c>
      <c r="J26" s="7">
        <v>4450</v>
      </c>
      <c r="K26" s="19">
        <v>3977</v>
      </c>
      <c r="L26" s="23">
        <v>2964</v>
      </c>
      <c r="M26" s="23">
        <v>1588</v>
      </c>
      <c r="N26" s="23">
        <v>7627</v>
      </c>
      <c r="O26" s="55">
        <f t="shared" si="0"/>
        <v>58761</v>
      </c>
      <c r="P26" s="6" t="s">
        <v>27</v>
      </c>
      <c r="Q26" s="9">
        <v>1</v>
      </c>
      <c r="R26" s="9">
        <v>26</v>
      </c>
      <c r="S26" s="9">
        <v>161</v>
      </c>
      <c r="T26" s="9">
        <v>115</v>
      </c>
      <c r="U26" s="9">
        <v>5214</v>
      </c>
      <c r="V26" s="9">
        <v>4525</v>
      </c>
      <c r="W26" s="9">
        <v>2878</v>
      </c>
      <c r="X26" s="9">
        <v>2165</v>
      </c>
      <c r="Y26" s="9">
        <v>2272</v>
      </c>
      <c r="Z26" s="9">
        <v>12630</v>
      </c>
      <c r="AA26" s="9">
        <v>5509</v>
      </c>
      <c r="AB26" s="9">
        <v>4643</v>
      </c>
      <c r="AC26" s="10">
        <v>3749</v>
      </c>
      <c r="AD26" s="10">
        <v>2025</v>
      </c>
      <c r="AE26" s="10">
        <v>9483</v>
      </c>
      <c r="AF26" s="32">
        <f t="shared" si="1"/>
        <v>55396</v>
      </c>
    </row>
    <row r="27" spans="1:32" ht="28.5" x14ac:dyDescent="0.25">
      <c r="A27" s="4" t="s">
        <v>20</v>
      </c>
      <c r="B27" s="6" t="s">
        <v>28</v>
      </c>
      <c r="C27" s="19">
        <v>35473</v>
      </c>
      <c r="D27" s="19">
        <v>26121</v>
      </c>
      <c r="E27" s="19">
        <v>16930</v>
      </c>
      <c r="F27" s="19">
        <v>54436</v>
      </c>
      <c r="G27" s="19">
        <v>12100</v>
      </c>
      <c r="H27" s="19">
        <v>9688</v>
      </c>
      <c r="I27" s="19">
        <v>12869</v>
      </c>
      <c r="J27" s="19">
        <v>18607</v>
      </c>
      <c r="K27" s="19">
        <v>15857</v>
      </c>
      <c r="L27" s="22">
        <v>12348</v>
      </c>
      <c r="M27" s="22">
        <v>4665</v>
      </c>
      <c r="N27" s="22">
        <v>13874</v>
      </c>
      <c r="O27" s="55">
        <f t="shared" si="0"/>
        <v>232968</v>
      </c>
      <c r="P27" s="6" t="s">
        <v>28</v>
      </c>
      <c r="Q27" s="9">
        <v>3885</v>
      </c>
      <c r="R27" s="9">
        <v>2375</v>
      </c>
      <c r="S27" s="9">
        <v>4695</v>
      </c>
      <c r="T27" s="9">
        <v>624</v>
      </c>
      <c r="U27" s="9">
        <v>1337</v>
      </c>
      <c r="V27" s="9">
        <v>1011</v>
      </c>
      <c r="W27" s="9">
        <v>711</v>
      </c>
      <c r="X27" s="9">
        <v>792</v>
      </c>
      <c r="Y27" s="9">
        <v>433</v>
      </c>
      <c r="Z27" s="9">
        <v>1278</v>
      </c>
      <c r="AA27" s="9">
        <v>997</v>
      </c>
      <c r="AB27" s="9">
        <v>646</v>
      </c>
      <c r="AC27" s="10">
        <v>573</v>
      </c>
      <c r="AD27" s="10">
        <v>222</v>
      </c>
      <c r="AE27" s="10">
        <v>510</v>
      </c>
      <c r="AF27" s="32">
        <f t="shared" si="1"/>
        <v>20089</v>
      </c>
    </row>
    <row r="28" spans="1:32" ht="28.5" x14ac:dyDescent="0.25">
      <c r="A28" s="4" t="s">
        <v>20</v>
      </c>
      <c r="B28" s="6" t="s">
        <v>29</v>
      </c>
      <c r="C28" s="19">
        <v>0</v>
      </c>
      <c r="D28" s="19">
        <v>14</v>
      </c>
      <c r="E28" s="19">
        <v>16</v>
      </c>
      <c r="F28" s="19">
        <v>1</v>
      </c>
      <c r="G28" s="19">
        <v>49</v>
      </c>
      <c r="H28" s="19">
        <v>2</v>
      </c>
      <c r="I28" s="19">
        <v>7</v>
      </c>
      <c r="J28" s="19">
        <v>8</v>
      </c>
      <c r="K28" s="19">
        <v>15</v>
      </c>
      <c r="L28" s="24">
        <v>18</v>
      </c>
      <c r="M28" s="24">
        <v>4</v>
      </c>
      <c r="N28" s="24">
        <v>2</v>
      </c>
      <c r="O28" s="55">
        <f t="shared" si="0"/>
        <v>136</v>
      </c>
      <c r="P28" s="6" t="s">
        <v>29</v>
      </c>
      <c r="Q28" s="9">
        <v>126</v>
      </c>
      <c r="R28" s="9">
        <v>38</v>
      </c>
      <c r="S28" s="9">
        <v>56</v>
      </c>
      <c r="T28" s="9">
        <v>21</v>
      </c>
      <c r="U28" s="9">
        <v>9</v>
      </c>
      <c r="V28" s="9">
        <v>37</v>
      </c>
      <c r="W28" s="9">
        <v>4</v>
      </c>
      <c r="X28" s="9">
        <v>43</v>
      </c>
      <c r="Y28" s="9">
        <v>13</v>
      </c>
      <c r="Z28" s="9">
        <v>30</v>
      </c>
      <c r="AA28" s="9">
        <v>28</v>
      </c>
      <c r="AB28" s="9">
        <v>23</v>
      </c>
      <c r="AC28" s="10">
        <v>56</v>
      </c>
      <c r="AD28" s="10">
        <v>18</v>
      </c>
      <c r="AE28" s="10">
        <v>20</v>
      </c>
      <c r="AF28" s="32">
        <f t="shared" si="1"/>
        <v>522</v>
      </c>
    </row>
    <row r="29" spans="1:32" ht="42.75" x14ac:dyDescent="0.25">
      <c r="A29" s="4" t="s">
        <v>20</v>
      </c>
      <c r="B29" s="6" t="s">
        <v>30</v>
      </c>
      <c r="C29" s="7">
        <v>0</v>
      </c>
      <c r="D29" s="7">
        <v>2</v>
      </c>
      <c r="E29" s="7">
        <v>1</v>
      </c>
      <c r="F29" s="7">
        <v>3</v>
      </c>
      <c r="G29" s="7">
        <v>0</v>
      </c>
      <c r="H29" s="7"/>
      <c r="I29" s="7"/>
      <c r="J29" s="7"/>
      <c r="K29" s="7"/>
      <c r="L29" s="8"/>
      <c r="M29" s="8"/>
      <c r="N29" s="8"/>
      <c r="O29" s="55">
        <f t="shared" si="0"/>
        <v>6</v>
      </c>
      <c r="P29" s="6" t="s">
        <v>30</v>
      </c>
      <c r="Q29" s="9">
        <v>4</v>
      </c>
      <c r="R29" s="9">
        <v>6</v>
      </c>
      <c r="S29" s="9">
        <v>4</v>
      </c>
      <c r="T29" s="9"/>
      <c r="U29" s="9"/>
      <c r="V29" s="9">
        <v>1</v>
      </c>
      <c r="W29" s="9">
        <v>3</v>
      </c>
      <c r="X29" s="7">
        <v>1</v>
      </c>
      <c r="Y29" s="7">
        <v>3</v>
      </c>
      <c r="Z29" s="7">
        <v>0</v>
      </c>
      <c r="AA29" s="7">
        <v>0</v>
      </c>
      <c r="AB29" s="9">
        <v>2</v>
      </c>
      <c r="AC29" s="10">
        <v>3</v>
      </c>
      <c r="AD29" s="10">
        <v>1</v>
      </c>
      <c r="AE29" s="10">
        <v>3</v>
      </c>
      <c r="AF29" s="32">
        <f t="shared" si="1"/>
        <v>31</v>
      </c>
    </row>
    <row r="30" spans="1:32" ht="57" x14ac:dyDescent="0.25">
      <c r="A30" s="4" t="s">
        <v>20</v>
      </c>
      <c r="B30" s="6" t="s">
        <v>31</v>
      </c>
      <c r="C30" s="19">
        <v>1788</v>
      </c>
      <c r="D30" s="19">
        <v>1563</v>
      </c>
      <c r="E30" s="19">
        <v>1667</v>
      </c>
      <c r="F30" s="19">
        <v>2018</v>
      </c>
      <c r="G30" s="19">
        <v>2567</v>
      </c>
      <c r="H30" s="19">
        <v>2111</v>
      </c>
      <c r="I30" s="19">
        <v>3029</v>
      </c>
      <c r="J30" s="19">
        <v>2319</v>
      </c>
      <c r="K30" s="19">
        <v>2119</v>
      </c>
      <c r="L30" s="24">
        <v>3119</v>
      </c>
      <c r="M30" s="24">
        <v>2191</v>
      </c>
      <c r="N30" s="24">
        <v>1573</v>
      </c>
      <c r="O30" s="55">
        <f t="shared" si="0"/>
        <v>26064</v>
      </c>
      <c r="P30" s="6" t="s">
        <v>31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57"/>
    </row>
    <row r="31" spans="1:32" ht="28.5" x14ac:dyDescent="0.25">
      <c r="A31" s="4" t="s">
        <v>20</v>
      </c>
      <c r="B31" s="6" t="s">
        <v>32</v>
      </c>
      <c r="C31" s="19">
        <v>1889</v>
      </c>
      <c r="D31" s="19">
        <v>3267</v>
      </c>
      <c r="E31" s="19">
        <v>2984</v>
      </c>
      <c r="F31" s="19">
        <v>3657</v>
      </c>
      <c r="G31" s="19">
        <v>2566</v>
      </c>
      <c r="H31" s="19">
        <v>2192</v>
      </c>
      <c r="I31" s="19">
        <v>2748</v>
      </c>
      <c r="J31" s="19">
        <v>2482</v>
      </c>
      <c r="K31" s="19">
        <v>4355</v>
      </c>
      <c r="L31" s="24">
        <v>2100</v>
      </c>
      <c r="M31" s="24">
        <v>1893</v>
      </c>
      <c r="N31" s="24">
        <v>1718</v>
      </c>
      <c r="O31" s="55">
        <f t="shared" si="0"/>
        <v>31851</v>
      </c>
      <c r="P31" s="6" t="s">
        <v>32</v>
      </c>
      <c r="Q31" s="9">
        <v>1729</v>
      </c>
      <c r="R31" s="9">
        <v>2616</v>
      </c>
      <c r="S31" s="9">
        <v>2692</v>
      </c>
      <c r="T31" s="9">
        <v>347</v>
      </c>
      <c r="U31" s="9">
        <v>151</v>
      </c>
      <c r="V31" s="9">
        <v>369</v>
      </c>
      <c r="W31" s="9">
        <v>394</v>
      </c>
      <c r="X31" s="9">
        <v>314</v>
      </c>
      <c r="Y31" s="9">
        <v>225</v>
      </c>
      <c r="Z31" s="9">
        <v>224</v>
      </c>
      <c r="AA31" s="9">
        <v>314</v>
      </c>
      <c r="AB31" s="9">
        <v>338</v>
      </c>
      <c r="AC31" s="10">
        <v>554</v>
      </c>
      <c r="AD31" s="10">
        <v>507</v>
      </c>
      <c r="AE31" s="10">
        <v>198</v>
      </c>
      <c r="AF31" s="32">
        <f>SUM(Q31:AE31)</f>
        <v>10972</v>
      </c>
    </row>
    <row r="32" spans="1:32" ht="99.75" x14ac:dyDescent="0.25">
      <c r="A32" s="4" t="s">
        <v>20</v>
      </c>
      <c r="B32" s="6" t="s">
        <v>33</v>
      </c>
      <c r="C32" s="7">
        <v>192</v>
      </c>
      <c r="D32" s="7">
        <v>145</v>
      </c>
      <c r="E32" s="7">
        <v>229</v>
      </c>
      <c r="F32" s="7">
        <v>201</v>
      </c>
      <c r="G32" s="7">
        <v>156</v>
      </c>
      <c r="H32" s="7">
        <v>251</v>
      </c>
      <c r="I32" s="7">
        <v>271</v>
      </c>
      <c r="J32" s="7">
        <v>167</v>
      </c>
      <c r="K32" s="7">
        <v>382</v>
      </c>
      <c r="L32" s="8">
        <v>488</v>
      </c>
      <c r="M32" s="24">
        <v>392</v>
      </c>
      <c r="N32" s="8">
        <v>257</v>
      </c>
      <c r="O32" s="55">
        <f t="shared" si="0"/>
        <v>3131</v>
      </c>
      <c r="P32" s="6" t="s">
        <v>33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34"/>
      <c r="AD32" s="34"/>
      <c r="AE32" s="34"/>
      <c r="AF32" s="32">
        <f t="shared" si="1"/>
        <v>0</v>
      </c>
    </row>
    <row r="33" spans="1:32" ht="85.5" x14ac:dyDescent="0.25">
      <c r="A33" s="4" t="s">
        <v>20</v>
      </c>
      <c r="B33" s="6" t="s">
        <v>34</v>
      </c>
      <c r="C33" s="19">
        <v>101</v>
      </c>
      <c r="D33" s="19">
        <v>200</v>
      </c>
      <c r="E33" s="19">
        <v>156</v>
      </c>
      <c r="F33" s="19">
        <v>228</v>
      </c>
      <c r="G33" s="19">
        <v>218</v>
      </c>
      <c r="H33" s="19">
        <v>381</v>
      </c>
      <c r="I33" s="19">
        <v>116</v>
      </c>
      <c r="J33" s="19">
        <v>219</v>
      </c>
      <c r="K33" s="19">
        <v>339</v>
      </c>
      <c r="L33" s="24">
        <v>492</v>
      </c>
      <c r="M33" s="24">
        <v>229</v>
      </c>
      <c r="N33" s="24">
        <v>191</v>
      </c>
      <c r="O33" s="55">
        <f t="shared" si="0"/>
        <v>2870</v>
      </c>
      <c r="P33" s="6" t="s">
        <v>34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34"/>
      <c r="AD33" s="34"/>
      <c r="AE33" s="34"/>
      <c r="AF33" s="32">
        <f t="shared" si="1"/>
        <v>0</v>
      </c>
    </row>
    <row r="34" spans="1:32" ht="85.5" x14ac:dyDescent="0.25">
      <c r="A34" s="4" t="s">
        <v>20</v>
      </c>
      <c r="B34" s="6" t="s">
        <v>35</v>
      </c>
      <c r="C34" s="19">
        <v>98</v>
      </c>
      <c r="D34" s="19">
        <v>102</v>
      </c>
      <c r="E34" s="19">
        <v>23</v>
      </c>
      <c r="F34" s="19">
        <v>102</v>
      </c>
      <c r="G34" s="19">
        <v>187</v>
      </c>
      <c r="H34" s="19">
        <v>211</v>
      </c>
      <c r="I34" s="19">
        <v>278</v>
      </c>
      <c r="J34" s="19">
        <v>378</v>
      </c>
      <c r="K34" s="19">
        <v>583</v>
      </c>
      <c r="L34" s="24">
        <v>488</v>
      </c>
      <c r="M34" s="24">
        <v>322</v>
      </c>
      <c r="N34" s="24">
        <v>301</v>
      </c>
      <c r="O34" s="55">
        <f t="shared" si="0"/>
        <v>3073</v>
      </c>
      <c r="P34" s="6" t="s">
        <v>35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34"/>
      <c r="AD34" s="34"/>
      <c r="AE34" s="34"/>
      <c r="AF34" s="32">
        <f t="shared" si="1"/>
        <v>0</v>
      </c>
    </row>
    <row r="35" spans="1:32" ht="85.5" x14ac:dyDescent="0.25">
      <c r="A35" s="4" t="s">
        <v>20</v>
      </c>
      <c r="B35" s="6" t="s">
        <v>36</v>
      </c>
      <c r="C35" s="19">
        <v>38</v>
      </c>
      <c r="D35" s="19">
        <v>99</v>
      </c>
      <c r="E35" s="19">
        <v>183</v>
      </c>
      <c r="F35" s="19">
        <v>163</v>
      </c>
      <c r="G35" s="19">
        <v>211</v>
      </c>
      <c r="H35" s="19">
        <v>86</v>
      </c>
      <c r="I35" s="19">
        <v>112</v>
      </c>
      <c r="J35" s="19">
        <v>167</v>
      </c>
      <c r="K35" s="19">
        <v>143</v>
      </c>
      <c r="L35" s="24">
        <v>284</v>
      </c>
      <c r="M35" s="24">
        <v>187</v>
      </c>
      <c r="N35" s="24">
        <v>153</v>
      </c>
      <c r="O35" s="55">
        <f t="shared" si="0"/>
        <v>1826</v>
      </c>
      <c r="P35" s="6" t="s">
        <v>36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34"/>
      <c r="AD35" s="34"/>
      <c r="AE35" s="34"/>
      <c r="AF35" s="32">
        <f t="shared" si="1"/>
        <v>0</v>
      </c>
    </row>
    <row r="36" spans="1:32" ht="42.75" x14ac:dyDescent="0.25">
      <c r="A36" s="4" t="s">
        <v>20</v>
      </c>
      <c r="B36" s="6" t="s">
        <v>37</v>
      </c>
      <c r="C36" s="7">
        <v>87</v>
      </c>
      <c r="D36" s="7">
        <v>78</v>
      </c>
      <c r="E36" s="7">
        <v>444</v>
      </c>
      <c r="F36" s="7">
        <v>552</v>
      </c>
      <c r="G36" s="7">
        <v>206</v>
      </c>
      <c r="H36" s="7">
        <v>98</v>
      </c>
      <c r="I36" s="7">
        <v>0</v>
      </c>
      <c r="J36" s="7">
        <v>0</v>
      </c>
      <c r="K36" s="7">
        <v>100</v>
      </c>
      <c r="L36" s="8">
        <v>120</v>
      </c>
      <c r="M36" s="8">
        <v>35</v>
      </c>
      <c r="N36" s="8">
        <v>0</v>
      </c>
      <c r="O36" s="55">
        <f t="shared" si="0"/>
        <v>1720</v>
      </c>
      <c r="P36" s="6" t="s">
        <v>37</v>
      </c>
      <c r="Q36" s="9">
        <v>868</v>
      </c>
      <c r="R36" s="9">
        <v>805</v>
      </c>
      <c r="S36" s="9">
        <v>204</v>
      </c>
      <c r="T36" s="9">
        <v>42</v>
      </c>
      <c r="U36" s="9">
        <v>23</v>
      </c>
      <c r="V36" s="9">
        <v>45</v>
      </c>
      <c r="W36" s="9">
        <v>51</v>
      </c>
      <c r="X36" s="9">
        <v>41</v>
      </c>
      <c r="Y36" s="9">
        <v>36</v>
      </c>
      <c r="Z36" s="9">
        <v>27</v>
      </c>
      <c r="AA36" s="9">
        <v>31</v>
      </c>
      <c r="AB36" s="9">
        <v>34</v>
      </c>
      <c r="AC36" s="10">
        <v>27</v>
      </c>
      <c r="AD36" s="10">
        <v>48</v>
      </c>
      <c r="AE36" s="10">
        <v>10</v>
      </c>
      <c r="AF36" s="32">
        <f t="shared" si="1"/>
        <v>2292</v>
      </c>
    </row>
    <row r="37" spans="1:32" ht="42.75" x14ac:dyDescent="0.25">
      <c r="A37" s="4" t="s">
        <v>20</v>
      </c>
      <c r="B37" s="6" t="s">
        <v>38</v>
      </c>
      <c r="C37" s="9">
        <v>76</v>
      </c>
      <c r="D37" s="9">
        <v>146</v>
      </c>
      <c r="E37" s="9">
        <v>67</v>
      </c>
      <c r="F37" s="9">
        <v>10</v>
      </c>
      <c r="G37" s="19">
        <v>0</v>
      </c>
      <c r="H37" s="19">
        <v>24</v>
      </c>
      <c r="I37" s="19">
        <v>105</v>
      </c>
      <c r="J37" s="19">
        <v>125</v>
      </c>
      <c r="K37" s="19">
        <v>0</v>
      </c>
      <c r="L37" s="10">
        <v>20</v>
      </c>
      <c r="M37" s="10">
        <v>0</v>
      </c>
      <c r="N37" s="10">
        <v>48</v>
      </c>
      <c r="O37" s="55">
        <f t="shared" si="0"/>
        <v>621</v>
      </c>
      <c r="P37" s="6" t="s">
        <v>38</v>
      </c>
      <c r="Q37" s="9">
        <v>17</v>
      </c>
      <c r="R37" s="9">
        <v>20</v>
      </c>
      <c r="S37" s="9">
        <v>3</v>
      </c>
      <c r="T37" s="9">
        <v>14</v>
      </c>
      <c r="U37" s="9">
        <v>10</v>
      </c>
      <c r="V37" s="9">
        <v>29</v>
      </c>
      <c r="W37" s="9">
        <v>56</v>
      </c>
      <c r="X37" s="9">
        <v>35</v>
      </c>
      <c r="Y37" s="9">
        <v>10</v>
      </c>
      <c r="Z37" s="9">
        <v>30</v>
      </c>
      <c r="AA37" s="9">
        <v>22</v>
      </c>
      <c r="AB37" s="9">
        <v>37</v>
      </c>
      <c r="AC37" s="10">
        <v>48</v>
      </c>
      <c r="AD37" s="10">
        <v>4</v>
      </c>
      <c r="AE37" s="10">
        <v>4</v>
      </c>
      <c r="AF37" s="32">
        <f t="shared" si="1"/>
        <v>339</v>
      </c>
    </row>
    <row r="38" spans="1:32" ht="71.25" x14ac:dyDescent="0.25">
      <c r="A38" s="4" t="s">
        <v>20</v>
      </c>
      <c r="B38" s="6" t="s">
        <v>39</v>
      </c>
      <c r="C38" s="9">
        <v>545</v>
      </c>
      <c r="D38" s="9">
        <v>1292</v>
      </c>
      <c r="E38" s="9">
        <v>2017</v>
      </c>
      <c r="F38" s="9">
        <v>2418</v>
      </c>
      <c r="G38" s="9">
        <v>365</v>
      </c>
      <c r="H38" s="9">
        <v>281</v>
      </c>
      <c r="I38" s="9">
        <v>593</v>
      </c>
      <c r="J38" s="9">
        <v>2360</v>
      </c>
      <c r="K38" s="9">
        <v>2708</v>
      </c>
      <c r="L38" s="9">
        <v>347</v>
      </c>
      <c r="M38" s="9">
        <v>1417</v>
      </c>
      <c r="N38" s="9">
        <v>1921</v>
      </c>
      <c r="O38" s="55">
        <f t="shared" si="0"/>
        <v>16264</v>
      </c>
      <c r="P38" s="6" t="s">
        <v>39</v>
      </c>
      <c r="Q38" s="9">
        <v>20</v>
      </c>
      <c r="R38" s="9">
        <v>16</v>
      </c>
      <c r="S38" s="9">
        <v>12</v>
      </c>
      <c r="T38" s="9">
        <v>10</v>
      </c>
      <c r="U38" s="9"/>
      <c r="V38" s="9"/>
      <c r="W38" s="9"/>
      <c r="X38" s="9"/>
      <c r="Y38" s="9"/>
      <c r="Z38" s="9"/>
      <c r="AA38" s="9"/>
      <c r="AB38" s="9"/>
      <c r="AC38" s="10"/>
      <c r="AD38" s="10"/>
      <c r="AE38" s="10"/>
      <c r="AF38" s="32">
        <f t="shared" si="1"/>
        <v>58</v>
      </c>
    </row>
    <row r="39" spans="1:32" ht="42.75" x14ac:dyDescent="0.25">
      <c r="A39" s="4" t="s">
        <v>20</v>
      </c>
      <c r="B39" s="6" t="s">
        <v>40</v>
      </c>
      <c r="C39" s="7">
        <v>109</v>
      </c>
      <c r="D39" s="7">
        <v>95</v>
      </c>
      <c r="E39" s="7">
        <v>109</v>
      </c>
      <c r="F39" s="7">
        <v>104</v>
      </c>
      <c r="G39" s="7">
        <v>111</v>
      </c>
      <c r="H39" s="7">
        <v>39</v>
      </c>
      <c r="I39" s="7">
        <v>22</v>
      </c>
      <c r="J39" s="7">
        <v>17</v>
      </c>
      <c r="K39" s="7">
        <v>11</v>
      </c>
      <c r="L39" s="10">
        <v>22</v>
      </c>
      <c r="M39" s="10">
        <v>35</v>
      </c>
      <c r="N39" s="10">
        <v>5</v>
      </c>
      <c r="O39" s="55">
        <f t="shared" si="0"/>
        <v>679</v>
      </c>
      <c r="P39" s="6" t="s">
        <v>40</v>
      </c>
      <c r="Q39" s="9">
        <v>31</v>
      </c>
      <c r="R39" s="9">
        <v>17</v>
      </c>
      <c r="S39" s="9">
        <v>9</v>
      </c>
      <c r="T39" s="9">
        <v>15</v>
      </c>
      <c r="U39" s="9">
        <v>9</v>
      </c>
      <c r="V39" s="9">
        <v>9</v>
      </c>
      <c r="W39" s="9">
        <v>14</v>
      </c>
      <c r="X39" s="9">
        <v>10</v>
      </c>
      <c r="Y39" s="9">
        <v>12</v>
      </c>
      <c r="Z39" s="9">
        <v>15</v>
      </c>
      <c r="AA39" s="9">
        <v>7</v>
      </c>
      <c r="AB39" s="9">
        <v>26</v>
      </c>
      <c r="AC39" s="10">
        <v>7</v>
      </c>
      <c r="AD39" s="10">
        <v>8</v>
      </c>
      <c r="AE39" s="10">
        <v>4</v>
      </c>
      <c r="AF39" s="32">
        <f t="shared" si="1"/>
        <v>193</v>
      </c>
    </row>
    <row r="40" spans="1:32" ht="42.75" x14ac:dyDescent="0.25">
      <c r="A40" s="4" t="s">
        <v>20</v>
      </c>
      <c r="B40" s="6" t="s">
        <v>41</v>
      </c>
      <c r="C40" s="7">
        <v>2</v>
      </c>
      <c r="D40" s="7">
        <v>42</v>
      </c>
      <c r="E40" s="7">
        <v>9</v>
      </c>
      <c r="F40" s="7">
        <v>5</v>
      </c>
      <c r="G40" s="7">
        <v>20</v>
      </c>
      <c r="H40" s="7">
        <v>40</v>
      </c>
      <c r="I40" s="7">
        <v>60</v>
      </c>
      <c r="J40" s="7">
        <v>75</v>
      </c>
      <c r="K40" s="7">
        <v>44</v>
      </c>
      <c r="L40" s="7">
        <v>77</v>
      </c>
      <c r="M40" s="7">
        <v>14</v>
      </c>
      <c r="N40" s="7">
        <v>6</v>
      </c>
      <c r="O40" s="55">
        <f>SUM(C40:N40)</f>
        <v>394</v>
      </c>
      <c r="P40" s="6" t="s">
        <v>41</v>
      </c>
      <c r="Q40" s="7"/>
      <c r="R40" s="7"/>
      <c r="S40" s="7"/>
      <c r="T40" s="7"/>
      <c r="U40" s="9">
        <v>2</v>
      </c>
      <c r="V40" s="9">
        <v>15</v>
      </c>
      <c r="W40" s="9">
        <v>22</v>
      </c>
      <c r="X40" s="9">
        <v>15</v>
      </c>
      <c r="Y40" s="9">
        <v>36</v>
      </c>
      <c r="Z40" s="9">
        <v>43</v>
      </c>
      <c r="AA40" s="9">
        <v>33</v>
      </c>
      <c r="AB40" s="9">
        <v>38</v>
      </c>
      <c r="AC40" s="10">
        <v>15</v>
      </c>
      <c r="AD40" s="10">
        <v>6</v>
      </c>
      <c r="AE40" s="10">
        <v>20</v>
      </c>
      <c r="AF40" s="32">
        <f t="shared" si="1"/>
        <v>245</v>
      </c>
    </row>
    <row r="41" spans="1:32" x14ac:dyDescent="0.25">
      <c r="A41" s="26"/>
      <c r="B41" s="20" t="s">
        <v>42</v>
      </c>
      <c r="C41" s="25">
        <f>SUM(C3:C40)</f>
        <v>84010</v>
      </c>
      <c r="D41" s="25">
        <f t="shared" ref="D41:O41" si="2">SUM(D3:D40)</f>
        <v>82453</v>
      </c>
      <c r="E41" s="25">
        <f t="shared" si="2"/>
        <v>83540</v>
      </c>
      <c r="F41" s="25">
        <f t="shared" si="2"/>
        <v>102259</v>
      </c>
      <c r="G41" s="25">
        <f t="shared" si="2"/>
        <v>52282</v>
      </c>
      <c r="H41" s="25">
        <f t="shared" si="2"/>
        <v>41252</v>
      </c>
      <c r="I41" s="25">
        <f t="shared" si="2"/>
        <v>89591</v>
      </c>
      <c r="J41" s="25">
        <f t="shared" si="2"/>
        <v>85771</v>
      </c>
      <c r="K41" s="25">
        <f t="shared" si="2"/>
        <v>73142</v>
      </c>
      <c r="L41" s="25">
        <f t="shared" si="2"/>
        <v>65974</v>
      </c>
      <c r="M41" s="25">
        <f t="shared" si="2"/>
        <v>35259</v>
      </c>
      <c r="N41" s="25">
        <f t="shared" si="2"/>
        <v>63018</v>
      </c>
      <c r="O41" s="25">
        <f t="shared" si="2"/>
        <v>858551</v>
      </c>
      <c r="P41" s="20" t="s">
        <v>42</v>
      </c>
      <c r="Q41" s="28">
        <f>SUM(Q3:Q40)</f>
        <v>14812</v>
      </c>
      <c r="R41" s="28">
        <f t="shared" ref="R41:AA41" si="3">SUM(R3:R40)</f>
        <v>11155</v>
      </c>
      <c r="S41" s="28">
        <f t="shared" si="3"/>
        <v>16788</v>
      </c>
      <c r="T41" s="28">
        <f t="shared" si="3"/>
        <v>4010</v>
      </c>
      <c r="U41" s="28">
        <f t="shared" si="3"/>
        <v>11841</v>
      </c>
      <c r="V41" s="28">
        <f t="shared" si="3"/>
        <v>16772</v>
      </c>
      <c r="W41" s="28">
        <f t="shared" si="3"/>
        <v>11026</v>
      </c>
      <c r="X41" s="28">
        <f t="shared" si="3"/>
        <v>10224</v>
      </c>
      <c r="Y41" s="28">
        <f t="shared" si="3"/>
        <v>9136</v>
      </c>
      <c r="Z41" s="28">
        <f t="shared" si="3"/>
        <v>34827</v>
      </c>
      <c r="AA41" s="28">
        <f t="shared" si="3"/>
        <v>17490</v>
      </c>
      <c r="AB41" s="28">
        <f>SUM(AB3:AB40)</f>
        <v>14086</v>
      </c>
      <c r="AC41" s="34">
        <f>SUM(AC3:AC40)</f>
        <v>11184</v>
      </c>
      <c r="AD41" s="34">
        <f>SUM(AD3:AD40)</f>
        <v>4721</v>
      </c>
      <c r="AE41" s="34">
        <f>SUM(AE3:AE40)</f>
        <v>15645</v>
      </c>
      <c r="AF41" s="32">
        <f>SUM(AF3:AF40)</f>
        <v>203717</v>
      </c>
    </row>
    <row r="42" spans="1:32" x14ac:dyDescent="0.25">
      <c r="C42" s="44"/>
      <c r="D42" s="44"/>
      <c r="E42" s="44"/>
      <c r="F42" s="44"/>
      <c r="G42" s="44"/>
      <c r="H42" s="44"/>
      <c r="I42" s="44"/>
      <c r="J42" s="45"/>
      <c r="K42" s="45"/>
      <c r="L42" s="46"/>
      <c r="M42" s="46"/>
      <c r="N42" s="46"/>
    </row>
    <row r="43" spans="1:32" x14ac:dyDescent="0.25">
      <c r="B43" s="30"/>
      <c r="L43" s="47"/>
      <c r="M43" s="50" t="s">
        <v>43</v>
      </c>
      <c r="N43" s="50"/>
      <c r="O43" s="49" t="s">
        <v>47</v>
      </c>
      <c r="P43" s="49">
        <v>858588</v>
      </c>
    </row>
    <row r="44" spans="1:32" x14ac:dyDescent="0.25">
      <c r="B44" s="31"/>
      <c r="L44" s="48"/>
      <c r="M44" s="25"/>
      <c r="N44" s="25"/>
      <c r="O44" s="49" t="s">
        <v>46</v>
      </c>
      <c r="P44" s="49">
        <v>203717</v>
      </c>
    </row>
    <row r="45" spans="1:32" x14ac:dyDescent="0.25">
      <c r="M45" s="51"/>
      <c r="N45" s="51"/>
      <c r="O45" s="49" t="s">
        <v>42</v>
      </c>
      <c r="P45" s="49">
        <f>SUM(P43:P44)</f>
        <v>1062305</v>
      </c>
    </row>
  </sheetData>
  <mergeCells count="2">
    <mergeCell ref="P1:AF1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e-acess Usage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2020-02-03T06:05:03Z</dcterms:modified>
</cp:coreProperties>
</file>